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4B9A1EFD-E467-4B77-BBE5-A59EB83D51AC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C33" i="33"/>
  <c r="B2" i="2"/>
  <c r="B33" i="10"/>
  <c r="B33" i="33"/>
  <c r="Q7" i="2"/>
  <c r="Q5" i="2"/>
  <c r="Q3" i="2"/>
  <c r="Q13" i="2"/>
  <c r="Q4" i="2"/>
  <c r="Q8" i="2"/>
  <c r="G36" i="33"/>
  <c r="Q2" i="2"/>
  <c r="G33" i="33"/>
  <c r="Q6" i="2"/>
  <c r="Q9" i="2"/>
  <c r="G36" i="10"/>
  <c r="P7" i="2"/>
  <c r="P5" i="2"/>
  <c r="P3" i="2"/>
  <c r="P4" i="2"/>
  <c r="P8" i="2"/>
  <c r="P2" i="2"/>
  <c r="P6" i="2"/>
  <c r="P9" i="2"/>
  <c r="N6" i="2"/>
  <c r="N4" i="2"/>
  <c r="N15" i="2"/>
  <c r="N2" i="2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K17" i="2"/>
  <c r="E33" i="10"/>
  <c r="E33" i="33"/>
  <c r="K8" i="2"/>
  <c r="K6" i="2"/>
  <c r="K3" i="2"/>
  <c r="K13" i="2"/>
  <c r="K5" i="2"/>
  <c r="K15" i="2"/>
  <c r="K9" i="2"/>
  <c r="K16" i="2"/>
  <c r="K18" i="2"/>
  <c r="E36" i="33"/>
  <c r="J7" i="2"/>
  <c r="J4" i="2"/>
  <c r="J2" i="2"/>
  <c r="J8" i="2"/>
  <c r="J6" i="2"/>
  <c r="J3" i="2"/>
  <c r="J5" i="2"/>
  <c r="J9" i="2"/>
  <c r="H9" i="2"/>
  <c r="D36" i="10"/>
  <c r="H6" i="2"/>
  <c r="H4" i="2"/>
  <c r="H7" i="2"/>
  <c r="H5" i="2"/>
  <c r="H2" i="2"/>
  <c r="D33" i="33"/>
  <c r="D33" i="10"/>
  <c r="H3" i="2"/>
  <c r="H13" i="2"/>
  <c r="H8" i="2"/>
  <c r="D36" i="33"/>
  <c r="G9" i="2"/>
  <c r="G6" i="2"/>
  <c r="G4" i="2"/>
  <c r="G7" i="2"/>
  <c r="G5" i="2"/>
  <c r="G2" i="2"/>
  <c r="G3" i="2"/>
  <c r="G8" i="2"/>
  <c r="E8" i="2"/>
  <c r="C36" i="33"/>
  <c r="E3" i="2"/>
  <c r="E13" i="2"/>
  <c r="E9" i="2"/>
  <c r="C36" i="10"/>
  <c r="E7" i="2"/>
  <c r="E4" i="2"/>
  <c r="E15" i="2"/>
  <c r="E5" i="2"/>
  <c r="E6" i="2"/>
  <c r="D8" i="2"/>
  <c r="D3" i="2"/>
  <c r="D9" i="2"/>
  <c r="D7" i="2"/>
  <c r="D4" i="2"/>
  <c r="D2" i="2"/>
  <c r="D5" i="2"/>
  <c r="D6" i="2"/>
  <c r="B3" i="2"/>
  <c r="B4" i="2"/>
  <c r="B5" i="2"/>
  <c r="B6" i="2"/>
  <c r="B15" i="2" s="1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C33" i="10"/>
  <c r="H15" i="2"/>
  <c r="H16" i="2"/>
  <c r="E36" i="10"/>
  <c r="Q17" i="2"/>
  <c r="G12" i="33"/>
  <c r="B7" i="31"/>
  <c r="B7" i="25"/>
  <c r="G13" i="10"/>
  <c r="G33" i="10"/>
  <c r="Q15" i="2"/>
  <c r="Q16" i="2"/>
  <c r="Q18" i="2" s="1"/>
  <c r="D7" i="25" s="1"/>
  <c r="N16" i="2"/>
  <c r="N17" i="2"/>
  <c r="F33" i="10"/>
  <c r="N13" i="2"/>
  <c r="D5" i="25"/>
  <c r="D5" i="31"/>
  <c r="E13" i="33"/>
  <c r="E14" i="10"/>
  <c r="B5" i="25"/>
  <c r="E13" i="10"/>
  <c r="E12" i="33"/>
  <c r="B5" i="31"/>
  <c r="D12" i="33"/>
  <c r="B4" i="31"/>
  <c r="B4" i="25"/>
  <c r="D13" i="10"/>
  <c r="H17" i="2"/>
  <c r="H18" i="2"/>
  <c r="C12" i="33"/>
  <c r="B3" i="25"/>
  <c r="B3" i="31"/>
  <c r="C13" i="10"/>
  <c r="E17" i="2"/>
  <c r="E16" i="2"/>
  <c r="E18" i="2"/>
  <c r="F13" i="10"/>
  <c r="B6" i="31"/>
  <c r="F12" i="33"/>
  <c r="B6" i="25"/>
  <c r="N18" i="2"/>
  <c r="D14" i="10"/>
  <c r="D13" i="33"/>
  <c r="D4" i="25"/>
  <c r="D4" i="31"/>
  <c r="C13" i="33"/>
  <c r="C14" i="10"/>
  <c r="D3" i="25"/>
  <c r="D3" i="31"/>
  <c r="F13" i="33"/>
  <c r="D6" i="25"/>
  <c r="D6" i="31"/>
  <c r="F14" i="10"/>
  <c r="B17" i="2" l="1"/>
  <c r="B16" i="2"/>
  <c r="B13" i="2"/>
  <c r="B2" i="31" s="1"/>
  <c r="B12" i="33"/>
  <c r="B13" i="10"/>
  <c r="B2" i="25"/>
  <c r="D7" i="31"/>
  <c r="G14" i="10"/>
  <c r="G13" i="33"/>
  <c r="B18" i="2" l="1"/>
  <c r="D2" i="25" l="1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<sst xmlns="http://schemas.openxmlformats.org/spreadsheetml/2006/main" count="88" uniqueCount="67">
  <si>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</si>
  <si>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</si>
  <si>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</si>
  <si>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</si>
  <si>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</si>
  <si>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</si>
  <si>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</si>
  <si>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</si>
  <si>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</si>
  <si>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</si>
  <si>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</si>
  <si>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</si>
  <si>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</si>
  <si>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</si>
  <si>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</si>
  <si>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</si>
  <si>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</si>
  <si>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</si>
  <si>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</si>
  <si>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</si>
  <si>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</si>
  <si>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</si>
  <si>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</si>
  <si>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</si>
  <si>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</si>
  <si>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</si>
  <si>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</si>
  <si>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</si>
  <si>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</si>
  <si>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</si>
  <si>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</si>
  <si>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</si>
  <si>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</si>
  <si>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</si>
  <si>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</si>
  <si>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</si>
  <si>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</si>
  <si>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</si>
  <si>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</si>
  <si>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</si>
  <si>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</si>
  <si>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</si>
  <si>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</si>
  <si>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</si>
  <si>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</si>
  <si>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</si>
  <si>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</si>
  <si>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</si>
  <si>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</si>
  <si>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</si>
  <si>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</si>
  <si>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</si>
  <si>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</si>
  <si>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</si>
  <si>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</si>
  <si>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</si>
  <si>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</si>
  <si>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</si>
  <si>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</si>
  <si>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</si>
  <si>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</si>
  <si>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</si>
  <si>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</si>
  <si>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</si>
  <si>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7-4</t>
  </si>
  <si>
    <t>AVERAGE RATES 8-4</t>
  </si>
  <si>
    <t>AVERAGE RATES 8-4-2026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</si>
</sst>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(8/4/2026)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8-4-2026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(8/4/2026)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8-4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7-4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CAIRO AMMAN BANK</c:v>
                </c:pt>
                <c:pt idx="2">
                  <c:v>JORDAN AHLI BANK</c:v>
                </c:pt>
                <c:pt idx="3">
                  <c:v>BANK OF JORDAN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6</c:v>
                </c:pt>
                <c:pt idx="2">
                  <c:v>5.9960000000000004</c:v>
                </c:pt>
                <c:pt idx="3">
                  <c:v>5.95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6.25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6.5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6.75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4.6449999999999996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5.3167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5.7667000000000002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6.2832999999999997</v>
      </c>
      <c r="D7" s="30">
        <f>CALCULATIONS!Q18</f>
        <v>14.003091066790748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3" sqref="D33:D3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5.8910000000000009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6.333333333333333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6.6999999999999993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7.1079999999999997</v>
      </c>
      <c r="D7" s="30">
        <f>CALCULATIONS!Q18</f>
        <v>14.003091066790748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7" sqref="P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B24" sqref="B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RATES'!A10</f>
        <v>CAIRO AMMAN BANK</v>
      </c>
      <c r="H3" s="23">
        <f>'SUMMARY OF RATES'!D10</f>
        <v>6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RATES'!A6</f>
        <v>JORDAN AHLI BANK</v>
      </c>
      <c r="H4" s="23">
        <f>'SUMMARY OF RATES'!D6</f>
        <v>5.9960000000000004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RATES'!A8</f>
        <v>BANK OF JORDAN</v>
      </c>
      <c r="H5" s="23">
        <f>'SUMMARY OF RATES'!D8</f>
        <v>5.95</v>
      </c>
      <c r="J5" s="26" t="str">
        <f>'SUMMARY OF RATES'!A10</f>
        <v>CAIRO AMMAN BANK</v>
      </c>
      <c r="K5" s="23">
        <f>'SUMMARY OF RATES'!E10</f>
        <v>6.25</v>
      </c>
      <c r="M5" s="27" t="str">
        <f>'SUMMARY OF RATES'!A10</f>
        <v>CAIRO AMMAN BANK</v>
      </c>
      <c r="N5" s="23">
        <f>'SUMMARY OF RATES'!F10</f>
        <v>6.5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6.75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5.8910000000000009</v>
      </c>
      <c r="J13" s="16" t="s">
        <v>60</v>
      </c>
      <c r="K13" s="15">
        <f>AVERAGE(K3:K8)</f>
        <v>6.333333333333333</v>
      </c>
      <c r="M13" s="16" t="s">
        <v>59</v>
      </c>
      <c r="N13" s="15">
        <f>AVERAGE(N3:N8)</f>
        <v>6.6999999999999993</v>
      </c>
      <c r="P13" s="16" t="s">
        <v>58</v>
      </c>
      <c r="Q13" s="15">
        <f>AVERAGE(Q3:Q8)</f>
        <v>7.1079999999999997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6.665067980398713</v>
      </c>
      <c r="P15" s="18"/>
      <c r="Q15" s="18">
        <f>(Q3*Q4*Q5*Q6*Q7*Q8)^(1/6)</f>
        <v>7.0726683202016831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0.26275028884040119</v>
      </c>
      <c r="I16" s="18"/>
      <c r="J16" s="18"/>
      <c r="K16" s="18">
        <f>STDEV(K2:K9)</f>
        <v>1.0599654643969709</v>
      </c>
      <c r="L16" s="18"/>
      <c r="M16" s="18"/>
      <c r="N16" s="18">
        <f>STDEV(N2:N9)</f>
        <v>0.95906323342847477</v>
      </c>
      <c r="O16" s="18"/>
      <c r="P16" s="18"/>
      <c r="Q16" s="18">
        <f>STDEV(Q2:Q9)</f>
        <v>0.99593484439782498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5.9370000000000003</v>
      </c>
      <c r="I17" s="18"/>
      <c r="J17" s="18"/>
      <c r="K17" s="18">
        <f>AVERAGE(K2:K9)</f>
        <v>6.5812499999999998</v>
      </c>
      <c r="L17" s="18"/>
      <c r="M17" s="18"/>
      <c r="N17" s="18">
        <f>AVERAGE(N2:N9)</f>
        <v>6.7810000000000006</v>
      </c>
      <c r="O17" s="18"/>
      <c r="P17" s="18"/>
      <c r="Q17" s="18">
        <f>AVERAGE(Q2:Q9)</f>
        <v>7.1122499999999995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4.4256407081084923</v>
      </c>
      <c r="I18" s="18"/>
      <c r="J18" s="18"/>
      <c r="K18" s="18">
        <f>K16/K17*100</f>
        <v>16.105838015528523</v>
      </c>
      <c r="L18" s="18"/>
      <c r="M18" s="18"/>
      <c r="N18" s="18">
        <f>N16/N17*100</f>
        <v>14.143389373668702</v>
      </c>
      <c r="O18" s="18"/>
      <c r="P18" s="18"/>
      <c r="Q18" s="18">
        <f>Q16/Q17*100</f>
        <v>14.003091066790748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46120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6</v>
      </c>
      <c r="E10" s="39">
        <f>'SUMMARY OF RATES'!E10</f>
        <v>6.25</v>
      </c>
      <c r="F10" s="39">
        <f>'SUMMARY OF RATES'!F10</f>
        <v>6.5</v>
      </c>
      <c r="G10" s="39">
        <f>'SUMMARY OF RATES'!G10</f>
        <v>6.75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5.8910000000000009</v>
      </c>
      <c r="E12" s="29">
        <f>CALCULATIONS!K13</f>
        <v>6.333333333333333</v>
      </c>
      <c r="F12" s="29">
        <f>CALCULATIONS!N13</f>
        <v>6.6999999999999993</v>
      </c>
      <c r="G12" s="29">
        <f>CALCULATIONS!Q13</f>
        <v>7.1079999999999997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4.4256407081084923</v>
      </c>
      <c r="E13" s="30">
        <f>CALCULATIONS!K18</f>
        <v>16.105838015528523</v>
      </c>
      <c r="F13" s="30">
        <f>CALCULATIONS!N18</f>
        <v>14.143389373668702</v>
      </c>
      <c r="G13" s="30">
        <f>CALCULATIONS!Q18</f>
        <v>14.003091066790748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20" sqref="M20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46120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6</v>
      </c>
      <c r="E10" s="39">
        <v>6.25</v>
      </c>
      <c r="F10" s="39">
        <v>6.5</v>
      </c>
      <c r="G10" s="39">
        <v>6.75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5.8910000000000009</v>
      </c>
      <c r="E13" s="29">
        <f>CALCULATIONS!K13</f>
        <v>6.333333333333333</v>
      </c>
      <c r="F13" s="29">
        <f>CALCULATIONS!N13</f>
        <v>6.6999999999999993</v>
      </c>
      <c r="G13" s="29">
        <f>CALCULATIONS!Q13</f>
        <v>7.1079999999999997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4.4256407081084923</v>
      </c>
      <c r="E14" s="30">
        <f>CALCULATIONS!K18</f>
        <v>16.105838015528523</v>
      </c>
      <c r="F14" s="30">
        <f>CALCULATIONS!N18</f>
        <v>14.143389373668702</v>
      </c>
      <c r="G14" s="30">
        <f>CALCULATIONS!Q18</f>
        <v>14.003091066790748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2026-04-08T07:42:58Z</dcterms:modified>
</cp:coreProperties>
</file>