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0D0896D8-F01A-40E0-AA4D-757CF8F79471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F33" i="10" s="1"/>
  <c r="F33" i="33"/>
  <c r="N9" i="2"/>
  <c r="F36" i="10" s="1"/>
  <c r="F36" i="33"/>
  <c r="N7" i="2"/>
  <c r="N3" i="2"/>
  <c r="N5" i="2"/>
  <c r="N8" i="2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15" i="2" s="1"/>
  <c r="K8" i="2"/>
  <c r="E36" i="10" s="1"/>
  <c r="E36" i="33"/>
  <c r="J7" i="2"/>
  <c r="J4" i="2"/>
  <c r="J2" i="2"/>
  <c r="J9" i="2"/>
  <c r="J6" i="2"/>
  <c r="J3" i="2"/>
  <c r="J5" i="2"/>
  <c r="J8" i="2"/>
  <c r="H8" i="2"/>
  <c r="D36" i="10" s="1"/>
  <c r="H5" i="2"/>
  <c r="H7" i="2"/>
  <c r="H9" i="2"/>
  <c r="H3" i="2"/>
  <c r="H2" i="2"/>
  <c r="D33" i="33" s="1"/>
  <c r="H4" i="2"/>
  <c r="H6" i="2"/>
  <c r="G8" i="2"/>
  <c r="G5" i="2"/>
  <c r="G7" i="2"/>
  <c r="G9" i="2"/>
  <c r="G3" i="2"/>
  <c r="G2" i="2"/>
  <c r="G4" i="2"/>
  <c r="G6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7" i="2"/>
  <c r="B8" i="2"/>
  <c r="B5" i="2"/>
  <c r="B36" i="33"/>
  <c r="B9" i="2"/>
  <c r="B36" i="10"/>
  <c r="B4" i="2"/>
  <c r="A3" i="2"/>
  <c r="A6" i="2"/>
  <c r="A7" i="2"/>
  <c r="A8" i="2"/>
  <c r="A5" i="2"/>
  <c r="A9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G33" i="33" l="1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E18" i="2" s="1"/>
  <c r="B15" i="2"/>
  <c r="G12" i="33"/>
  <c r="B7" i="31"/>
  <c r="B7" i="25"/>
  <c r="G13" i="10"/>
  <c r="Q16" i="2"/>
  <c r="Q15" i="2"/>
  <c r="Q17" i="2"/>
  <c r="B6" i="31"/>
  <c r="F12" i="33"/>
  <c r="N17" i="2"/>
  <c r="N15" i="2"/>
  <c r="N16" i="2"/>
  <c r="N18" i="2" s="1"/>
  <c r="K13" i="2"/>
  <c r="H16" i="2"/>
  <c r="H13" i="2"/>
  <c r="B17" i="2"/>
  <c r="B16" i="2"/>
  <c r="B13" i="2"/>
  <c r="B2" i="31" s="1"/>
  <c r="B2" i="25"/>
  <c r="B6" i="25" l="1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<sst xmlns="http://schemas.openxmlformats.org/spreadsheetml/2006/main" count="88" uniqueCount="67">
  <si>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</si>
  <si>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</si>
  <si>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</si>
  <si>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</si>
  <si>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</si>
  <si>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</si>
  <si>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</si>
  <si>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</si>
  <si>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</si>
  <si>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</si>
  <si>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</si>
  <si>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</si>
  <si>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</si>
  <si>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</si>
  <si>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</si>
  <si>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</si>
  <si>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</si>
  <si>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</si>
  <si>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</si>
  <si>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</si>
  <si>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</si>
  <si>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</si>
  <si>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</si>
  <si>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</si>
  <si>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</si>
  <si>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</si>
  <si>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</si>
  <si>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</si>
  <si>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</si>
  <si>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</si>
  <si>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</si>
  <si>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</si>
  <si>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</si>
  <si>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</si>
  <si>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</si>
  <si>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</si>
  <si>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</si>
  <si>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</si>
  <si>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</si>
  <si>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</si>
  <si>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</si>
  <si>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</si>
  <si>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</si>
  <si>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</si>
  <si>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</si>
  <si>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</si>
  <si>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</si>
  <si>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</si>
  <si>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</si>
  <si>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</si>
  <si>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</si>
  <si>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</si>
  <si>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</si>
  <si>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</si>
  <si>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</si>
  <si>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</si>
  <si>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</si>
  <si>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</si>
  <si>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</si>
  <si>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</si>
  <si>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</si>
  <si>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</si>
  <si>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</si>
  <si>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</si>
  <si>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21-9</t>
  </si>
  <si>
    <t>AVERAGE RATES 22-9</t>
  </si>
  <si>
    <t>AVERAGE RATES 22-9-2026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</si>
</sst>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(22/9/2026)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22-9-2026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5.7666666666666666</c:v>
                </c:pt>
                <c:pt idx="1">
                  <c:v>5.9083333333333323</c:v>
                </c:pt>
                <c:pt idx="2">
                  <c:v>6.0659999999999998</c:v>
                </c:pt>
                <c:pt idx="3">
                  <c:v>6.4916666666666671</c:v>
                </c:pt>
                <c:pt idx="4">
                  <c:v>6.833333333333333</c:v>
                </c:pt>
                <c:pt idx="5">
                  <c:v>7.1913333333333327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(22/9/2026)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22-9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5.7666666666666666</c:v>
                </c:pt>
                <c:pt idx="1">
                  <c:v>5.9083333333333323</c:v>
                </c:pt>
                <c:pt idx="2">
                  <c:v>6.0659999999999998</c:v>
                </c:pt>
                <c:pt idx="3">
                  <c:v>6.4916666666666671</c:v>
                </c:pt>
                <c:pt idx="4">
                  <c:v>6.833333333333333</c:v>
                </c:pt>
                <c:pt idx="5">
                  <c:v>7.1913333333333327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21-9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5.7250000000000005</c:v>
                </c:pt>
                <c:pt idx="1">
                  <c:v>5.8666666666666663</c:v>
                </c:pt>
                <c:pt idx="2">
                  <c:v>6.0243333333333338</c:v>
                </c:pt>
                <c:pt idx="3">
                  <c:v>6.45</c:v>
                </c:pt>
                <c:pt idx="4">
                  <c:v>6.8166666666666664</c:v>
                </c:pt>
                <c:pt idx="5">
                  <c:v>7.1913333333333327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22/9/2026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JORDAN AHLI BANK</c:v>
                </c:pt>
                <c:pt idx="6">
                  <c:v>CAPITAL 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JORDAN AHLI BANK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6.5</c:v>
                </c:pt>
                <c:pt idx="1">
                  <c:v>6.2</c:v>
                </c:pt>
                <c:pt idx="2">
                  <c:v>6.15</c:v>
                </c:pt>
                <c:pt idx="3">
                  <c:v>6.15</c:v>
                </c:pt>
                <c:pt idx="4">
                  <c:v>6</c:v>
                </c:pt>
                <c:pt idx="5">
                  <c:v>5.9960000000000004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8.9</c:v>
                </c:pt>
                <c:pt idx="1">
                  <c:v>7.4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8.298</c:v>
                </c:pt>
                <c:pt idx="1">
                  <c:v>8.15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8.5</c:v>
                </c:pt>
                <c:pt idx="1">
                  <c:v>8.4979999999999993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JORDAN AHLI BANK</c:v>
                </c:pt>
                <c:pt idx="6">
                  <c:v>CAPITAL 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5.7666666666666666</v>
      </c>
      <c r="C2" s="29">
        <v>4.1749999999999998</v>
      </c>
      <c r="D2" s="30">
        <f>CALCULATIONS!B18</f>
        <v>2.2477705516037596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5.9916304369464717</v>
      </c>
    </row>
    <row r="4" spans="1:4" ht="34.5" thickBot="1" x14ac:dyDescent="0.45">
      <c r="A4" s="33" t="s">
        <v>6</v>
      </c>
      <c r="B4" s="29">
        <f>CALCULATIONS!H13</f>
        <v>6.0659999999999998</v>
      </c>
      <c r="C4" s="29">
        <v>4.6449999999999996</v>
      </c>
      <c r="D4" s="30">
        <f>CALCULATIONS!H18</f>
        <v>3.5369664243924142</v>
      </c>
    </row>
    <row r="5" spans="1:4" ht="34.5" thickBot="1" x14ac:dyDescent="0.45">
      <c r="A5" s="33" t="s">
        <v>7</v>
      </c>
      <c r="B5" s="29">
        <f>CALCULATIONS!K13</f>
        <v>6.4916666666666671</v>
      </c>
      <c r="C5" s="29">
        <v>5.3167</v>
      </c>
      <c r="D5" s="30">
        <f>CALCULATIONS!K18</f>
        <v>14.490460412140301</v>
      </c>
    </row>
    <row r="6" spans="1:4" ht="34.5" thickBot="1" x14ac:dyDescent="0.45">
      <c r="A6" s="33" t="s">
        <v>8</v>
      </c>
      <c r="B6" s="29">
        <f>CALCULATIONS!N13</f>
        <v>6.833333333333333</v>
      </c>
      <c r="C6" s="29">
        <v>5.7667000000000002</v>
      </c>
      <c r="D6" s="30">
        <f>CALCULATIONS!N18</f>
        <v>12.192872486471588</v>
      </c>
    </row>
    <row r="7" spans="1:4" ht="34.5" thickBot="1" x14ac:dyDescent="0.45">
      <c r="A7" s="34" t="s">
        <v>19</v>
      </c>
      <c r="B7" s="29">
        <f>CALCULATIONS!Q13</f>
        <v>7.1913333333333327</v>
      </c>
      <c r="C7" s="29">
        <v>6.2832999999999997</v>
      </c>
      <c r="D7" s="30">
        <f>CALCULATIONS!Q18</f>
        <v>11.249112345508111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5.7666666666666666</v>
      </c>
      <c r="C2" s="29">
        <v>5.7250000000000005</v>
      </c>
      <c r="D2" s="30">
        <f>CALCULATIONS!B18</f>
        <v>2.2477705516037596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5.8666666666666663</v>
      </c>
      <c r="D3" s="30">
        <f>CALCULATIONS!E18</f>
        <v>5.9916304369464717</v>
      </c>
    </row>
    <row r="4" spans="1:4" ht="34.5" thickBot="1" x14ac:dyDescent="0.45">
      <c r="A4" s="33" t="s">
        <v>6</v>
      </c>
      <c r="B4" s="29">
        <f>CALCULATIONS!H13</f>
        <v>6.0659999999999998</v>
      </c>
      <c r="C4" s="29">
        <v>6.0243333333333338</v>
      </c>
      <c r="D4" s="30">
        <f>CALCULATIONS!H18</f>
        <v>3.5369664243924142</v>
      </c>
    </row>
    <row r="5" spans="1:4" ht="34.5" thickBot="1" x14ac:dyDescent="0.45">
      <c r="A5" s="33" t="s">
        <v>7</v>
      </c>
      <c r="B5" s="29">
        <f>CALCULATIONS!K13</f>
        <v>6.4916666666666671</v>
      </c>
      <c r="C5" s="29">
        <v>6.45</v>
      </c>
      <c r="D5" s="30">
        <f>CALCULATIONS!K18</f>
        <v>14.490460412140301</v>
      </c>
    </row>
    <row r="6" spans="1:4" ht="34.5" thickBot="1" x14ac:dyDescent="0.45">
      <c r="A6" s="33" t="s">
        <v>8</v>
      </c>
      <c r="B6" s="29">
        <f>CALCULATIONS!N13</f>
        <v>6.833333333333333</v>
      </c>
      <c r="C6" s="29">
        <v>6.8166666666666664</v>
      </c>
      <c r="D6" s="30">
        <f>CALCULATIONS!N18</f>
        <v>12.192872486471588</v>
      </c>
    </row>
    <row r="7" spans="1:4" ht="34.5" thickBot="1" x14ac:dyDescent="0.45">
      <c r="A7" s="34" t="s">
        <v>19</v>
      </c>
      <c r="B7" s="29">
        <f>CALCULATIONS!Q13</f>
        <v>7.1913333333333327</v>
      </c>
      <c r="C7" s="29">
        <v>7.1913333333333327</v>
      </c>
      <c r="D7" s="30">
        <f>CALCULATIONS!Q18</f>
        <v>11.249112345508111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6" sqref="O16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J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</v>
      </c>
      <c r="G2" s="27" t="str">
        <f>'SUMMARY OF RATES'!A9</f>
        <v>BANK AL ETIHAD</v>
      </c>
      <c r="H2" s="23">
        <f>'SUMMARY OF RATES'!D9</f>
        <v>6.5</v>
      </c>
      <c r="J2" s="26" t="str">
        <f>'SUMMARY OF RATES'!A6</f>
        <v>JORDAN AHLI BANK</v>
      </c>
      <c r="K2" s="23">
        <f>'SUMMARY OF RATES'!E6</f>
        <v>8.9</v>
      </c>
      <c r="M2" s="27" t="str">
        <f>'SUMMARY OF RATES'!A6</f>
        <v>JORDAN AHLI BANK</v>
      </c>
      <c r="N2" s="23">
        <f>'SUMMARY OF RATES'!F6</f>
        <v>8.298</v>
      </c>
      <c r="P2" s="27" t="str">
        <f>'SUMMARY OF RATES'!A9</f>
        <v>BANK AL ETIHAD</v>
      </c>
      <c r="Q2" s="23">
        <f>'SUMMARY OF RATES'!G9</f>
        <v>8.5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RATES'!A8</f>
        <v>BANK OF JORDAN</v>
      </c>
      <c r="H3" s="23">
        <f>'SUMMARY OF RATES'!D8</f>
        <v>6.2</v>
      </c>
      <c r="J3" s="26" t="str">
        <f>'SUMMARY OF RATES'!A9</f>
        <v>BANK AL ETIHAD</v>
      </c>
      <c r="K3" s="23">
        <f>'SUMMARY OF RATES'!E9</f>
        <v>7.4</v>
      </c>
      <c r="M3" s="27" t="str">
        <f>'SUMMARY OF RATES'!A9</f>
        <v>BANK AL ETIHAD</v>
      </c>
      <c r="N3" s="23">
        <f>'SUMMARY OF RATES'!F9</f>
        <v>8.15</v>
      </c>
      <c r="P3" s="27" t="str">
        <f>'SUMMARY OF RATES'!A6</f>
        <v>JORDAN AHLI BANK</v>
      </c>
      <c r="Q3" s="23">
        <f>'SUMMARY OF RATES'!G6</f>
        <v>8.4979999999999993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RATES'!A10</f>
        <v>CAIRO AMMAN BANK</v>
      </c>
      <c r="H4" s="23">
        <f>'SUMMARY OF RATES'!D10</f>
        <v>6.15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RATES'!A5</f>
        <v>JORDAN KUWAIT BANK</v>
      </c>
      <c r="H5" s="23">
        <f>'SUMMARY OF RATES'!D5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RATES'!A3</f>
        <v xml:space="preserve">ARAB BANK </v>
      </c>
      <c r="H6" s="23">
        <f>'SUMMARY OF RATES'!D3</f>
        <v>6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RATES'!A6</f>
        <v>JORDAN AHLI BANK</v>
      </c>
      <c r="B7" s="22">
        <f>'SUMMARY OF RATES'!B6</f>
        <v>5.6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RATES'!A6</f>
        <v>JORDAN AHLI BANK</v>
      </c>
      <c r="H7" s="23">
        <f>'SUMMARY OF RATES'!D6</f>
        <v>5.9960000000000004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RATES'!A7</f>
        <v>CAPITAL BANK OF JORDAN</v>
      </c>
      <c r="B8" s="22">
        <f>'SUMMARY OF RATES'!B7</f>
        <v>5.6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RATES'!A9</f>
        <v>BANK AL ETIHAD</v>
      </c>
      <c r="B9" s="22">
        <f>'SUMMARY OF RATES'!B9</f>
        <v>5.6</v>
      </c>
      <c r="D9" s="27" t="str">
        <f>'SUMMARY OF RATES'!A6</f>
        <v>JORDAN AHLI BANK</v>
      </c>
      <c r="E9" s="23">
        <f>'SUMMARY OF RATES'!C6</f>
        <v>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5.7666666666666666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6.0659999999999998</v>
      </c>
      <c r="J13" s="16" t="s">
        <v>60</v>
      </c>
      <c r="K13" s="15">
        <f>AVERAGE(K3:K8)</f>
        <v>6.4916666666666671</v>
      </c>
      <c r="M13" s="16" t="s">
        <v>59</v>
      </c>
      <c r="N13" s="15">
        <f>AVERAGE(N3:N8)</f>
        <v>6.833333333333333</v>
      </c>
      <c r="P13" s="16" t="s">
        <v>58</v>
      </c>
      <c r="Q13" s="15">
        <f>AVERAGE(Q3:Q8)</f>
        <v>7.1913333333333327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5.7654505697774621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6.8053877138287353</v>
      </c>
      <c r="P15" s="18"/>
      <c r="Q15" s="18">
        <f>(Q3*Q4*Q5*Q6*Q7*Q8)^(1/6)</f>
        <v>7.1636081136618843</v>
      </c>
    </row>
    <row r="16" spans="1:17" s="19" customFormat="1" ht="24.75" hidden="1" customHeight="1" x14ac:dyDescent="0.25">
      <c r="A16" s="18" t="s">
        <v>13</v>
      </c>
      <c r="B16" s="18">
        <f>STDEV(B2:B9)</f>
        <v>0.12938729237669142</v>
      </c>
      <c r="C16" s="18"/>
      <c r="D16" s="18"/>
      <c r="E16" s="18">
        <f>STDEV(E2:E9)</f>
        <v>0.34788904224520451</v>
      </c>
      <c r="F16" s="18"/>
      <c r="G16" s="18"/>
      <c r="H16" s="18">
        <f>STDEV(H2:H9)</f>
        <v>0.21529514625276625</v>
      </c>
      <c r="I16" s="18"/>
      <c r="J16" s="18"/>
      <c r="K16" s="18">
        <f>STDEV(K2:K9)</f>
        <v>0.97538911649219417</v>
      </c>
      <c r="L16" s="18"/>
      <c r="M16" s="18"/>
      <c r="N16" s="18">
        <f>STDEV(N2:N9)</f>
        <v>0.84508799203734575</v>
      </c>
      <c r="O16" s="18"/>
      <c r="P16" s="18"/>
      <c r="Q16" s="18">
        <f>STDEV(Q2:Q9)</f>
        <v>0.81764173083325697</v>
      </c>
    </row>
    <row r="17" spans="1:17" s="20" customFormat="1" hidden="1" x14ac:dyDescent="0.25">
      <c r="A17" s="21" t="s">
        <v>1</v>
      </c>
      <c r="B17" s="18">
        <f>AVERAGE(B2:B9)</f>
        <v>5.7562500000000005</v>
      </c>
      <c r="C17" s="18"/>
      <c r="D17" s="18"/>
      <c r="E17" s="18">
        <f>AVERAGE(E2:E9)</f>
        <v>5.8062499999999995</v>
      </c>
      <c r="F17" s="18"/>
      <c r="G17" s="18"/>
      <c r="H17" s="18">
        <f>AVERAGE(H2:H9)</f>
        <v>6.0869999999999997</v>
      </c>
      <c r="I17" s="18"/>
      <c r="J17" s="18"/>
      <c r="K17" s="18">
        <f>AVERAGE(K2:K9)</f>
        <v>6.7312500000000002</v>
      </c>
      <c r="L17" s="18"/>
      <c r="M17" s="18"/>
      <c r="N17" s="18">
        <f>AVERAGE(N2:N9)</f>
        <v>6.931</v>
      </c>
      <c r="O17" s="18"/>
      <c r="P17" s="18"/>
      <c r="Q17" s="18">
        <f>AVERAGE(Q2:Q9)</f>
        <v>7.2684999999999995</v>
      </c>
    </row>
    <row r="18" spans="1:17" s="20" customFormat="1" hidden="1" x14ac:dyDescent="0.25">
      <c r="A18" s="18" t="s">
        <v>11</v>
      </c>
      <c r="B18" s="18">
        <f>B16/B17*100</f>
        <v>2.2477705516037596</v>
      </c>
      <c r="C18" s="18"/>
      <c r="D18" s="18"/>
      <c r="E18" s="18">
        <f>E16/E17*100</f>
        <v>5.9916304369464717</v>
      </c>
      <c r="F18" s="18"/>
      <c r="G18" s="18"/>
      <c r="H18" s="18">
        <f>H16/H17*100</f>
        <v>3.5369664243924142</v>
      </c>
      <c r="I18" s="18"/>
      <c r="J18" s="18"/>
      <c r="K18" s="18">
        <f>K16/K17*100</f>
        <v>14.490460412140301</v>
      </c>
      <c r="L18" s="18"/>
      <c r="M18" s="18"/>
      <c r="N18" s="18">
        <f>N16/N17*100</f>
        <v>12.192872486471588</v>
      </c>
      <c r="O18" s="18"/>
      <c r="P18" s="18"/>
      <c r="Q18" s="18">
        <f>Q16/Q17*100</f>
        <v>11.249112345508111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46287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5.6</v>
      </c>
      <c r="C6" s="60">
        <f>'SUMMARY OF RATES'!C6</f>
        <v>5</v>
      </c>
      <c r="D6" s="39">
        <f>'SUMMARY OF RATES'!D6</f>
        <v>5.9960000000000004</v>
      </c>
      <c r="E6" s="39">
        <f>'SUMMARY OF RATES'!E6</f>
        <v>8.9</v>
      </c>
      <c r="F6" s="39">
        <f>'SUMMARY OF RATES'!F6</f>
        <v>8.298</v>
      </c>
      <c r="G6" s="39">
        <f>'SUMMARY OF RATES'!G6</f>
        <v>8.4979999999999993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5.6</v>
      </c>
      <c r="C9" s="39">
        <f>'SUMMARY OF RATES'!C9</f>
        <v>6</v>
      </c>
      <c r="D9" s="39">
        <f>'SUMMARY OF RATES'!D9</f>
        <v>6.5</v>
      </c>
      <c r="E9" s="39">
        <f>'SUMMARY OF RATES'!E9</f>
        <v>7.4</v>
      </c>
      <c r="F9" s="39">
        <f>'SUMMARY OF RATES'!F9</f>
        <v>8.15</v>
      </c>
      <c r="G9" s="39">
        <f>'SUMMARY OF RATES'!G9</f>
        <v>8.5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5.7666666666666666</v>
      </c>
      <c r="C12" s="29">
        <f>CALCULATIONS!E13</f>
        <v>5.9083333333333323</v>
      </c>
      <c r="D12" s="29">
        <f>CALCULATIONS!H13</f>
        <v>6.0659999999999998</v>
      </c>
      <c r="E12" s="29">
        <f>CALCULATIONS!K13</f>
        <v>6.4916666666666671</v>
      </c>
      <c r="F12" s="29">
        <f>CALCULATIONS!N13</f>
        <v>6.833333333333333</v>
      </c>
      <c r="G12" s="29">
        <f>CALCULATIONS!Q13</f>
        <v>7.1913333333333327</v>
      </c>
    </row>
    <row r="13" spans="1:8" s="5" customFormat="1" ht="27" thickBot="1" x14ac:dyDescent="0.45">
      <c r="A13" s="45" t="s">
        <v>39</v>
      </c>
      <c r="B13" s="30">
        <f>CALCULATIONS!B18</f>
        <v>2.2477705516037596</v>
      </c>
      <c r="C13" s="30">
        <f>CALCULATIONS!E18</f>
        <v>5.9916304369464717</v>
      </c>
      <c r="D13" s="30">
        <f>CALCULATIONS!H18</f>
        <v>3.5369664243924142</v>
      </c>
      <c r="E13" s="30">
        <f>CALCULATIONS!K18</f>
        <v>14.490460412140301</v>
      </c>
      <c r="F13" s="30">
        <f>CALCULATIONS!N18</f>
        <v>12.192872486471588</v>
      </c>
      <c r="G13" s="30">
        <f>CALCULATIONS!Q18</f>
        <v>11.249112345508111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</v>
      </c>
      <c r="D33" s="49">
        <f ca="1">CELL("contents",CALCULATIONS!$H$2)</f>
        <v>6.5</v>
      </c>
      <c r="E33" s="49">
        <f ca="1">CELL("contents",CALCULATIONS!$K$2)</f>
        <v>8.9</v>
      </c>
      <c r="F33" s="49">
        <f ca="1">CELL("contents",CALCULATIONS!N2)</f>
        <v>8.298</v>
      </c>
      <c r="G33" s="49">
        <f ca="1">CELL("contents",CALCULATIONS!Q2)</f>
        <v>8.5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5.6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11" sqref="K11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46287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5.6</v>
      </c>
      <c r="C6" s="60">
        <v>5</v>
      </c>
      <c r="D6" s="39">
        <v>5.9960000000000004</v>
      </c>
      <c r="E6" s="39">
        <v>8.9</v>
      </c>
      <c r="F6" s="39">
        <v>8.298</v>
      </c>
      <c r="G6" s="39">
        <v>8.4979999999999993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5.6</v>
      </c>
      <c r="C9" s="39">
        <v>6</v>
      </c>
      <c r="D9" s="39">
        <v>6.5</v>
      </c>
      <c r="E9" s="39">
        <v>7.4</v>
      </c>
      <c r="F9" s="39">
        <v>8.15</v>
      </c>
      <c r="G9" s="39">
        <v>8.5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5.7666666666666666</v>
      </c>
      <c r="C13" s="29">
        <f>CALCULATIONS!E13</f>
        <v>5.9083333333333323</v>
      </c>
      <c r="D13" s="29">
        <f>CALCULATIONS!H13</f>
        <v>6.0659999999999998</v>
      </c>
      <c r="E13" s="29">
        <f>CALCULATIONS!K13</f>
        <v>6.4916666666666671</v>
      </c>
      <c r="F13" s="29">
        <f>CALCULATIONS!N13</f>
        <v>6.833333333333333</v>
      </c>
      <c r="G13" s="29">
        <f>CALCULATIONS!Q13</f>
        <v>7.1913333333333327</v>
      </c>
    </row>
    <row r="14" spans="1:8" s="5" customFormat="1" ht="27" thickBot="1" x14ac:dyDescent="0.45">
      <c r="A14" s="30" t="s">
        <v>25</v>
      </c>
      <c r="B14" s="30">
        <f>CALCULATIONS!B18</f>
        <v>2.2477705516037596</v>
      </c>
      <c r="C14" s="30">
        <f>CALCULATIONS!E18</f>
        <v>5.9916304369464717</v>
      </c>
      <c r="D14" s="30">
        <f>CALCULATIONS!H18</f>
        <v>3.5369664243924142</v>
      </c>
      <c r="E14" s="30">
        <f>CALCULATIONS!K18</f>
        <v>14.490460412140301</v>
      </c>
      <c r="F14" s="30">
        <f>CALCULATIONS!N18</f>
        <v>12.192872486471588</v>
      </c>
      <c r="G14" s="30">
        <f>CALCULATIONS!Q18</f>
        <v>11.249112345508111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</v>
      </c>
      <c r="D33" s="49">
        <f>CALCULATIONS!H2</f>
        <v>6.5</v>
      </c>
      <c r="E33" s="49">
        <f ca="1">CELL("contents",CALCULATIONS!$K$2)</f>
        <v>8.9</v>
      </c>
      <c r="F33" s="49">
        <f>CALCULATIONS!N2</f>
        <v>8.298</v>
      </c>
      <c r="G33" s="49">
        <f>CALCULATIONS!Q2</f>
        <v>8.5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2026-09-22T11:40:14Z</dcterms:modified>
</cp:coreProperties>
</file>