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A26AA3DD-8FCB-4487-8B06-5E6C81577146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7" i="2"/>
  <c r="Q5" i="2"/>
  <c r="Q3" i="2"/>
  <c r="Q4" i="2"/>
  <c r="Q8" i="2"/>
  <c r="G36" i="33"/>
  <c r="Q2" i="2"/>
  <c r="G33" i="10" s="1"/>
  <c r="Q6" i="2"/>
  <c r="Q13" i="2" s="1"/>
  <c r="Q9" i="2"/>
  <c r="G36" i="10" s="1"/>
  <c r="P7" i="2"/>
  <c r="P5" i="2"/>
  <c r="P3" i="2"/>
  <c r="P4" i="2"/>
  <c r="P8" i="2"/>
  <c r="P2" i="2"/>
  <c r="P6" i="2"/>
  <c r="P9" i="2"/>
  <c r="N6" i="2"/>
  <c r="N4" i="2"/>
  <c r="N2" i="2"/>
  <c r="N9" i="2"/>
  <c r="F36" i="10" s="1"/>
  <c r="N7" i="2"/>
  <c r="N3" i="2"/>
  <c r="F33" i="33" s="1"/>
  <c r="N5" i="2"/>
  <c r="N8" i="2"/>
  <c r="F36" i="33" s="1"/>
  <c r="M6" i="2"/>
  <c r="M4" i="2"/>
  <c r="M2" i="2"/>
  <c r="M9" i="2"/>
  <c r="M7" i="2"/>
  <c r="M3" i="2"/>
  <c r="M5" i="2"/>
  <c r="M8" i="2"/>
  <c r="K7" i="2"/>
  <c r="K4" i="2"/>
  <c r="K2" i="2"/>
  <c r="E33" i="10" s="1"/>
  <c r="K9" i="2"/>
  <c r="K6" i="2"/>
  <c r="K3" i="2"/>
  <c r="K5" i="2"/>
  <c r="K8" i="2"/>
  <c r="E36" i="10" s="1"/>
  <c r="E36" i="33"/>
  <c r="J7" i="2"/>
  <c r="J4" i="2"/>
  <c r="J2" i="2"/>
  <c r="J9" i="2"/>
  <c r="J6" i="2"/>
  <c r="J3" i="2"/>
  <c r="J5" i="2"/>
  <c r="J8" i="2"/>
  <c r="H8" i="2"/>
  <c r="H6" i="2"/>
  <c r="H3" i="2"/>
  <c r="H9" i="2"/>
  <c r="H4" i="2"/>
  <c r="H2" i="2"/>
  <c r="D33" i="33" s="1"/>
  <c r="H5" i="2"/>
  <c r="H7" i="2"/>
  <c r="G8" i="2"/>
  <c r="G6" i="2"/>
  <c r="G3" i="2"/>
  <c r="G9" i="2"/>
  <c r="G4" i="2"/>
  <c r="G2" i="2"/>
  <c r="G5" i="2"/>
  <c r="G7" i="2"/>
  <c r="E7" i="2"/>
  <c r="E5" i="2"/>
  <c r="E9" i="2"/>
  <c r="C36" i="10"/>
  <c r="E8" i="2"/>
  <c r="E3" i="2"/>
  <c r="E4" i="2"/>
  <c r="C36" i="33" s="1"/>
  <c r="E6" i="2"/>
  <c r="E13" i="2" s="1"/>
  <c r="D7" i="2"/>
  <c r="D5" i="2"/>
  <c r="D9" i="2"/>
  <c r="D8" i="2"/>
  <c r="D3" i="2"/>
  <c r="D2" i="2"/>
  <c r="D4" i="2"/>
  <c r="D6" i="2"/>
  <c r="B3" i="2"/>
  <c r="B6" i="2"/>
  <c r="B8" i="2"/>
  <c r="B9" i="2"/>
  <c r="B36" i="10" s="1"/>
  <c r="B5" i="2"/>
  <c r="B36" i="33"/>
  <c r="B7" i="2"/>
  <c r="B4" i="2"/>
  <c r="A3" i="2"/>
  <c r="A6" i="2"/>
  <c r="A8" i="2"/>
  <c r="A9" i="2"/>
  <c r="A5" i="2"/>
  <c r="A7" i="2"/>
  <c r="A4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F33" i="10" l="1"/>
  <c r="K15" i="2"/>
  <c r="D36" i="10"/>
  <c r="G33" i="33"/>
  <c r="D33" i="10"/>
  <c r="E33" i="33"/>
  <c r="D36" i="33"/>
  <c r="K16" i="2"/>
  <c r="K17" i="2"/>
  <c r="N13" i="2"/>
  <c r="F13" i="10" s="1"/>
  <c r="H17" i="2"/>
  <c r="H15" i="2"/>
  <c r="E16" i="2"/>
  <c r="C12" i="33"/>
  <c r="C13" i="10"/>
  <c r="B3" i="25"/>
  <c r="B3" i="31"/>
  <c r="E15" i="2"/>
  <c r="C33" i="10"/>
  <c r="C33" i="33"/>
  <c r="E17" i="2"/>
  <c r="B15" i="2"/>
  <c r="G12" i="33"/>
  <c r="B7" i="31"/>
  <c r="B7" i="25"/>
  <c r="G13" i="10"/>
  <c r="Q16" i="2"/>
  <c r="Q15" i="2"/>
  <c r="Q17" i="2"/>
  <c r="N17" i="2"/>
  <c r="N15" i="2"/>
  <c r="N16" i="2"/>
  <c r="K13" i="2"/>
  <c r="H16" i="2"/>
  <c r="H13" i="2"/>
  <c r="B17" i="2"/>
  <c r="B16" i="2"/>
  <c r="B13" i="2"/>
  <c r="B2" i="31" s="1"/>
  <c r="B2" i="25"/>
  <c r="F12" i="33" l="1"/>
  <c r="B6" i="31"/>
  <c r="E18" i="2"/>
  <c r="N18" i="2"/>
  <c r="B6" i="25"/>
  <c r="B13" i="10"/>
  <c r="K18" i="2"/>
  <c r="D5" i="31"/>
  <c r="E14" i="10"/>
  <c r="E13" i="33"/>
  <c r="D5" i="25"/>
  <c r="H18" i="2"/>
  <c r="B12" i="33"/>
  <c r="C14" i="10"/>
  <c r="D3" i="25"/>
  <c r="D3" i="31"/>
  <c r="C13" i="33"/>
  <c r="Q18" i="2"/>
  <c r="F13" i="33"/>
  <c r="D6" i="31"/>
  <c r="F14" i="10"/>
  <c r="D6" i="25"/>
  <c r="B5" i="25"/>
  <c r="E13" i="10"/>
  <c r="E12" i="33"/>
  <c r="B5" i="31"/>
  <c r="D13" i="10"/>
  <c r="D12" i="33"/>
  <c r="B4" i="25"/>
  <c r="B4" i="31"/>
  <c r="D14" i="10"/>
  <c r="D13" i="33"/>
  <c r="D4" i="25"/>
  <c r="D4" i="31"/>
  <c r="B18" i="2"/>
  <c r="D7" i="25" l="1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<sst xmlns="http://schemas.openxmlformats.org/spreadsheetml/2006/main" count="88" uniqueCount="67">
  <si>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</si>
  <si>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</si>
  <si>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</si>
  <si>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</si>
  <si>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</si>
  <si>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</si>
  <si>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</si>
  <si>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</si>
  <si>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</si>
  <si>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</si>
  <si>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</si>
  <si>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</si>
  <si>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</si>
  <si>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</si>
  <si>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</si>
  <si>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</si>
  <si>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</si>
  <si>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</si>
  <si>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</si>
  <si>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</si>
  <si>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</si>
  <si>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</si>
  <si>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</si>
  <si>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</si>
  <si>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</si>
  <si>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</si>
  <si>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</si>
  <si>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</si>
  <si>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</si>
  <si>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</si>
  <si>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</si>
  <si>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</si>
  <si>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</si>
  <si>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</si>
  <si>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</si>
  <si>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</si>
  <si>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</si>
  <si>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</si>
  <si>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</si>
  <si>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</si>
  <si>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</si>
  <si>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</si>
  <si>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</si>
  <si>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</si>
  <si>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</si>
  <si>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</si>
  <si>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</si>
  <si>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</si>
  <si>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</si>
  <si>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</si>
  <si>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</si>
  <si>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</si>
  <si>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</si>
  <si>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</si>
  <si>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</si>
  <si>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</si>
  <si>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</si>
  <si>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</si>
  <si>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</si>
  <si>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</si>
  <si>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</si>
  <si>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</si>
  <si>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</si>
  <si>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</si>
  <si>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30-9</t>
  </si>
  <si>
    <t>AVERAGE RATES 1-10</t>
  </si>
  <si>
    <t>AVERAGE RATES 1-10-2026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</si>
</sst>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  <xf numFmtId="0" fontId="0" fillId="0" borderId="0" xfId="0" applyFill="1"/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(1/10/2026)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1-10-2026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(1/10/2026)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1-10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30-9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1/10/2026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JORDAN KUWAIT BANK</c:v>
                </c:pt>
                <c:pt idx="4">
                  <c:v>ARAB BANK 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5.95</c:v>
                </c:pt>
                <c:pt idx="5">
                  <c:v>5.85</c:v>
                </c:pt>
                <c:pt idx="6">
                  <c:v>5.65</c:v>
                </c:pt>
                <c:pt idx="7">
                  <c:v>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JORDAN KUWAIT BANK</c:v>
                </c:pt>
                <c:pt idx="5">
                  <c:v>ARAB BANK </c:v>
                </c:pt>
                <c:pt idx="6">
                  <c:v>The Housing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6.75</c:v>
                </c:pt>
                <c:pt idx="1">
                  <c:v>6.2460000000000004</c:v>
                </c:pt>
                <c:pt idx="2">
                  <c:v>6.2</c:v>
                </c:pt>
                <c:pt idx="3">
                  <c:v>6.15</c:v>
                </c:pt>
                <c:pt idx="4">
                  <c:v>6.15</c:v>
                </c:pt>
                <c:pt idx="5">
                  <c:v>6</c:v>
                </c:pt>
                <c:pt idx="6">
                  <c:v>5.9</c:v>
                </c:pt>
                <c:pt idx="7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9.15</c:v>
                </c:pt>
                <c:pt idx="1">
                  <c:v>7.65</c:v>
                </c:pt>
                <c:pt idx="2">
                  <c:v>6.5</c:v>
                </c:pt>
                <c:pt idx="3">
                  <c:v>6.35</c:v>
                </c:pt>
                <c:pt idx="4">
                  <c:v>6.35</c:v>
                </c:pt>
                <c:pt idx="5">
                  <c:v>6.25</c:v>
                </c:pt>
                <c:pt idx="6">
                  <c:v>6.1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8.548</c:v>
                </c:pt>
                <c:pt idx="1">
                  <c:v>8.4</c:v>
                </c:pt>
                <c:pt idx="2">
                  <c:v>7.1</c:v>
                </c:pt>
                <c:pt idx="3">
                  <c:v>6.55</c:v>
                </c:pt>
                <c:pt idx="4">
                  <c:v>6.45</c:v>
                </c:pt>
                <c:pt idx="5">
                  <c:v>6.45</c:v>
                </c:pt>
                <c:pt idx="6">
                  <c:v>6.3</c:v>
                </c:pt>
                <c:pt idx="7">
                  <c:v>6.15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CAPITAL BANK OF JORDAN</c:v>
                </c:pt>
                <c:pt idx="3">
                  <c:v>JORDAN KUWAIT BANK</c:v>
                </c:pt>
                <c:pt idx="4">
                  <c:v>CAIRO AMMAN BANK</c:v>
                </c:pt>
                <c:pt idx="5">
                  <c:v>The Housing Bank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8.75</c:v>
                </c:pt>
                <c:pt idx="1">
                  <c:v>8.7479999999999993</c:v>
                </c:pt>
                <c:pt idx="2">
                  <c:v>7.35</c:v>
                </c:pt>
                <c:pt idx="3">
                  <c:v>7.25</c:v>
                </c:pt>
                <c:pt idx="4">
                  <c:v>6.75</c:v>
                </c:pt>
                <c:pt idx="5">
                  <c:v>6.75</c:v>
                </c:pt>
                <c:pt idx="6">
                  <c:v>6.55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D29" sqref="D29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4.1749999999999998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4.3333000000000004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4.6449999999999996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5.3167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5.7667000000000002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6.2832999999999997</v>
      </c>
      <c r="D7" s="30">
        <f>CALCULATIONS!Q18</f>
        <v>12.633063552992413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D25" sqref="D25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5.8500000000000005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5.9083333333333323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6.1076666666666668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6.5333333333333341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6.875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7.2329999999999997</v>
      </c>
      <c r="D7" s="30">
        <f>CALCULATIONS!Q18</f>
        <v>12.633063552992413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Q14" sqref="Q14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topLeftCell="N1" zoomScale="70" zoomScaleNormal="70" workbookViewId="0">
      <selection activeCell="Q1" sqref="Q1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5.85</v>
      </c>
      <c r="D2" s="27" t="str">
        <f>'SUMMARY OF RATES'!A9</f>
        <v>BANK AL ETIHAD</v>
      </c>
      <c r="E2" s="23">
        <f>'SUMMARY OF RATES'!C9</f>
        <v>6.25</v>
      </c>
      <c r="G2" s="27" t="str">
        <f>'SUMMARY OF RATES'!A9</f>
        <v>BANK AL ETIHAD</v>
      </c>
      <c r="H2" s="23">
        <f>'SUMMARY OF RATES'!D9</f>
        <v>6.75</v>
      </c>
      <c r="J2" s="26" t="str">
        <f>'SUMMARY OF RATES'!A6</f>
        <v>JORDAN AHLI BANK</v>
      </c>
      <c r="K2" s="23">
        <f>'SUMMARY OF RATES'!E6</f>
        <v>9.15</v>
      </c>
      <c r="M2" s="27" t="str">
        <f>'SUMMARY OF RATES'!A6</f>
        <v>JORDAN AHLI BANK</v>
      </c>
      <c r="N2" s="23">
        <f>'SUMMARY OF RATES'!F6</f>
        <v>8.548</v>
      </c>
      <c r="P2" s="27" t="str">
        <f>'SUMMARY OF RATES'!A9</f>
        <v>BANK AL ETIHAD</v>
      </c>
      <c r="Q2" s="23">
        <f>'SUMMARY OF RATES'!G9</f>
        <v>8.75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5.85</v>
      </c>
      <c r="D3" s="27" t="str">
        <f>'SUMMARY OF RATES'!A8</f>
        <v>BANK OF JORDAN</v>
      </c>
      <c r="E3" s="23">
        <f>'SUMMARY OF RATES'!C8</f>
        <v>6</v>
      </c>
      <c r="G3" s="27" t="str">
        <f>'SUMMARY OF RATES'!A6</f>
        <v>JORDAN AHLI BANK</v>
      </c>
      <c r="H3" s="23">
        <f>'SUMMARY OF RATES'!D6</f>
        <v>6.2460000000000004</v>
      </c>
      <c r="J3" s="26" t="str">
        <f>'SUMMARY OF RATES'!A9</f>
        <v>BANK AL ETIHAD</v>
      </c>
      <c r="K3" s="23">
        <f>'SUMMARY OF RATES'!E9</f>
        <v>7.65</v>
      </c>
      <c r="M3" s="27" t="str">
        <f>'SUMMARY OF RATES'!A9</f>
        <v>BANK AL ETIHAD</v>
      </c>
      <c r="N3" s="23">
        <f>'SUMMARY OF RATES'!F9</f>
        <v>8.4</v>
      </c>
      <c r="P3" s="27" t="str">
        <f>'SUMMARY OF RATES'!A6</f>
        <v>JORDAN AHLI BANK</v>
      </c>
      <c r="Q3" s="23">
        <f>'SUMMARY OF RATES'!G6</f>
        <v>8.7479999999999993</v>
      </c>
    </row>
    <row r="4" spans="1:17" ht="24.95" customHeight="1" thickBot="1" x14ac:dyDescent="0.4">
      <c r="A4" s="26" t="str">
        <f>'SUMMARY OF RATES'!A10</f>
        <v>CAIRO AMMAN BANK</v>
      </c>
      <c r="B4" s="22">
        <f>'SUMMARY OF RATES'!B10</f>
        <v>5.85</v>
      </c>
      <c r="D4" s="27" t="str">
        <f>'SUMMARY OF RATES'!A10</f>
        <v>CAIRO AMMAN BANK</v>
      </c>
      <c r="E4" s="23">
        <f>'SUMMARY OF RATES'!C10</f>
        <v>6</v>
      </c>
      <c r="G4" s="27" t="str">
        <f>'SUMMARY OF RATES'!A8</f>
        <v>BANK OF JORDAN</v>
      </c>
      <c r="H4" s="23">
        <f>'SUMMARY OF RATES'!D8</f>
        <v>6.2</v>
      </c>
      <c r="J4" s="26" t="str">
        <f>'SUMMARY OF RATES'!A5</f>
        <v>JORDAN KUWAIT BANK</v>
      </c>
      <c r="K4" s="23">
        <f>'SUMMARY OF RATES'!E5</f>
        <v>6.5</v>
      </c>
      <c r="M4" s="27" t="str">
        <f>'SUMMARY OF RATES'!A5</f>
        <v>JORDAN KUWAIT BANK</v>
      </c>
      <c r="N4" s="23">
        <f>'SUMMARY OF RATES'!F5</f>
        <v>7.1</v>
      </c>
      <c r="P4" s="27" t="str">
        <f>'SUMMARY OF RATES'!A7</f>
        <v>CAPITAL BANK OF JORDAN</v>
      </c>
      <c r="Q4" s="23">
        <f>'SUMMARY OF RATES'!G7</f>
        <v>7.35</v>
      </c>
    </row>
    <row r="5" spans="1:17" ht="24.95" customHeight="1" thickBot="1" x14ac:dyDescent="0.4">
      <c r="A5" s="26" t="str">
        <f>'SUMMARY OF RATES'!A8</f>
        <v>BANK OF JORDAN</v>
      </c>
      <c r="B5" s="22">
        <f>'SUMMARY OF RATES'!B8</f>
        <v>5.85</v>
      </c>
      <c r="D5" s="27" t="str">
        <f>'SUMMARY OF RATES'!A5</f>
        <v>JORDAN KUWAIT BANK</v>
      </c>
      <c r="E5" s="23">
        <f>'SUMMARY OF RATES'!C5</f>
        <v>6</v>
      </c>
      <c r="G5" s="27" t="str">
        <f>'SUMMARY OF RATES'!A10</f>
        <v>CAIRO AMMAN BANK</v>
      </c>
      <c r="H5" s="23">
        <f>'SUMMARY OF RATES'!D10</f>
        <v>6.15</v>
      </c>
      <c r="J5" s="26" t="str">
        <f>'SUMMARY OF RATES'!A10</f>
        <v>CAIRO AMMAN BANK</v>
      </c>
      <c r="K5" s="23">
        <f>'SUMMARY OF RATES'!E10</f>
        <v>6.35</v>
      </c>
      <c r="M5" s="27" t="str">
        <f>'SUMMARY OF RATES'!A10</f>
        <v>CAIRO AMMAN BANK</v>
      </c>
      <c r="N5" s="23">
        <f>'SUMMARY OF RATES'!F10</f>
        <v>6.55</v>
      </c>
      <c r="P5" s="27" t="str">
        <f>'SUMMARY OF RATES'!A5</f>
        <v>JORDAN KUWAIT BANK</v>
      </c>
      <c r="Q5" s="23">
        <f>'SUMMARY OF RATES'!G5</f>
        <v>7.25</v>
      </c>
    </row>
    <row r="6" spans="1:17" ht="24.95" customHeight="1" thickBot="1" x14ac:dyDescent="0.4">
      <c r="A6" s="26" t="str">
        <f>'SUMMARY OF RATES'!A5</f>
        <v>JORDAN KUWAIT BANK</v>
      </c>
      <c r="B6" s="22">
        <f>'SUMMARY OF RATES'!B5</f>
        <v>5.85</v>
      </c>
      <c r="D6" s="27" t="str">
        <f>'SUMMARY OF RATES'!A3</f>
        <v xml:space="preserve">ARAB BANK </v>
      </c>
      <c r="E6" s="23">
        <f>'SUMMARY OF RATES'!C3</f>
        <v>5.95</v>
      </c>
      <c r="G6" s="27" t="str">
        <f>'SUMMARY OF RATES'!A5</f>
        <v>JORDAN KUWAIT BANK</v>
      </c>
      <c r="H6" s="23">
        <f>'SUMMARY OF RATES'!D5</f>
        <v>6.15</v>
      </c>
      <c r="J6" s="26" t="str">
        <f>'SUMMARY OF RATES'!A8</f>
        <v>BANK OF JORDAN</v>
      </c>
      <c r="K6" s="23">
        <f>'SUMMARY OF RATES'!E8</f>
        <v>6.35</v>
      </c>
      <c r="M6" s="27" t="str">
        <f>'SUMMARY OF RATES'!A4</f>
        <v>The Housing Bank</v>
      </c>
      <c r="N6" s="23">
        <f>'SUMMARY OF RATES'!F4</f>
        <v>6.45</v>
      </c>
      <c r="P6" s="27" t="str">
        <f>'SUMMARY OF RATES'!A10</f>
        <v>CAIRO AMMAN BANK</v>
      </c>
      <c r="Q6" s="23">
        <f>'SUMMARY OF RATES'!G10</f>
        <v>6.75</v>
      </c>
    </row>
    <row r="7" spans="1:17" ht="24.95" customHeight="1" thickBot="1" x14ac:dyDescent="0.4">
      <c r="A7" s="26" t="str">
        <f>'SUMMARY OF RATES'!A9</f>
        <v>BANK AL ETIHAD</v>
      </c>
      <c r="B7" s="22">
        <f>'SUMMARY OF RATES'!B9</f>
        <v>5.85</v>
      </c>
      <c r="D7" s="27" t="str">
        <f>'SUMMARY OF RATES'!A4</f>
        <v>The Housing Bank</v>
      </c>
      <c r="E7" s="23">
        <f>'SUMMARY OF RATES'!C4</f>
        <v>5.85</v>
      </c>
      <c r="G7" s="27" t="str">
        <f>'SUMMARY OF RATES'!A3</f>
        <v xml:space="preserve">ARAB BANK </v>
      </c>
      <c r="H7" s="23">
        <f>'SUMMARY OF RATES'!D3</f>
        <v>6</v>
      </c>
      <c r="J7" s="26" t="str">
        <f>'SUMMARY OF RATES'!A4</f>
        <v>The Housing Bank</v>
      </c>
      <c r="K7" s="23">
        <f>'SUMMARY OF RATES'!E4</f>
        <v>6.25</v>
      </c>
      <c r="M7" s="27" t="str">
        <f>'SUMMARY OF RATES'!A8</f>
        <v>BANK OF JORDAN</v>
      </c>
      <c r="N7" s="23">
        <f>'SUMMARY OF RATES'!F8</f>
        <v>6.45</v>
      </c>
      <c r="P7" s="27" t="str">
        <f>'SUMMARY OF RATES'!A4</f>
        <v>The Housing Bank</v>
      </c>
      <c r="Q7" s="23">
        <f>'SUMMARY OF RATES'!G4</f>
        <v>6.75</v>
      </c>
    </row>
    <row r="8" spans="1:17" ht="24.95" customHeight="1" thickBot="1" x14ac:dyDescent="0.4">
      <c r="A8" s="26" t="str">
        <f>'SUMMARY OF RATES'!A6</f>
        <v>JORDAN AHLI BANK</v>
      </c>
      <c r="B8" s="22">
        <f>'SUMMARY OF RATES'!B6</f>
        <v>5.85</v>
      </c>
      <c r="D8" s="27" t="str">
        <f>'SUMMARY OF RATES'!A7</f>
        <v>CAPITAL BANK OF JORDAN</v>
      </c>
      <c r="E8" s="23">
        <f>'SUMMARY OF RATES'!C7</f>
        <v>5.65</v>
      </c>
      <c r="G8" s="27" t="str">
        <f>'SUMMARY OF RATES'!A4</f>
        <v>The Housing Bank</v>
      </c>
      <c r="H8" s="23">
        <f>'SUMMARY OF RATES'!D4</f>
        <v>5.9</v>
      </c>
      <c r="J8" s="26" t="str">
        <f>'SUMMARY OF RATES'!A3</f>
        <v xml:space="preserve">ARAB BANK </v>
      </c>
      <c r="K8" s="23">
        <f>'SUMMARY OF RATES'!E3</f>
        <v>6.1</v>
      </c>
      <c r="M8" s="27" t="str">
        <f>'SUMMARY OF RATES'!A3</f>
        <v xml:space="preserve">ARAB BANK </v>
      </c>
      <c r="N8" s="23">
        <f>'SUMMARY OF RATES'!F3</f>
        <v>6.3</v>
      </c>
      <c r="P8" s="27" t="str">
        <f>'SUMMARY OF RATES'!A8</f>
        <v>BANK OF JORDAN</v>
      </c>
      <c r="Q8" s="23">
        <f>'SUMMARY OF RATES'!G8</f>
        <v>6.55</v>
      </c>
    </row>
    <row r="9" spans="1:17" ht="24.95" customHeight="1" thickBot="1" x14ac:dyDescent="0.4">
      <c r="A9" s="26" t="str">
        <f>'SUMMARY OF RATES'!A7</f>
        <v>CAPITAL BANK OF JORDAN</v>
      </c>
      <c r="B9" s="22">
        <f>'SUMMARY OF RATES'!B7</f>
        <v>5.6</v>
      </c>
      <c r="D9" s="27" t="str">
        <f>'SUMMARY OF RATES'!A6</f>
        <v>JORDAN AHLI BANK</v>
      </c>
      <c r="E9" s="23">
        <f>'SUMMARY OF RATES'!C6</f>
        <v>5.25</v>
      </c>
      <c r="G9" s="27" t="str">
        <f>'SUMMARY OF RATES'!A7</f>
        <v>CAPITAL BANK OF JORDAN</v>
      </c>
      <c r="H9" s="23">
        <f>'SUMMARY OF RATES'!D7</f>
        <v>5.8</v>
      </c>
      <c r="J9" s="26" t="str">
        <f>'SUMMARY OF RATES'!A7</f>
        <v>CAPITAL BANK OF JORDAN</v>
      </c>
      <c r="K9" s="23">
        <f>'SUMMARY OF RATES'!E7</f>
        <v>6</v>
      </c>
      <c r="M9" s="27" t="str">
        <f>'SUMMARY OF RATES'!A7</f>
        <v>CAPITAL BANK OF JORDAN</v>
      </c>
      <c r="N9" s="23">
        <f>'SUMMARY OF RATES'!F7</f>
        <v>6.15</v>
      </c>
      <c r="P9" s="27" t="str">
        <f>'SUMMARY OF RATES'!A3</f>
        <v xml:space="preserve">ARAB BANK </v>
      </c>
      <c r="Q9" s="23">
        <f>'SUMMARY OF RATES'!G3</f>
        <v>6.5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5.8500000000000005</v>
      </c>
      <c r="D13" s="16" t="s">
        <v>62</v>
      </c>
      <c r="E13" s="15">
        <f>AVERAGE(E3:E8)</f>
        <v>5.9083333333333323</v>
      </c>
      <c r="G13" s="16" t="s">
        <v>61</v>
      </c>
      <c r="H13" s="15">
        <f>AVERAGE(H3:H8)</f>
        <v>6.1076666666666668</v>
      </c>
      <c r="J13" s="16" t="s">
        <v>60</v>
      </c>
      <c r="K13" s="15">
        <f>AVERAGE(K3:K8)</f>
        <v>6.5333333333333341</v>
      </c>
      <c r="M13" s="16" t="s">
        <v>59</v>
      </c>
      <c r="N13" s="15">
        <f>AVERAGE(N3:N8)</f>
        <v>6.875</v>
      </c>
      <c r="P13" s="16" t="s">
        <v>58</v>
      </c>
      <c r="Q13" s="15">
        <f>AVERAGE(Q3:Q8)</f>
        <v>7.2329999999999997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5.85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6.8397435558221646</v>
      </c>
      <c r="P15" s="18"/>
      <c r="Q15" s="18">
        <f>(Q3*Q4*Q5*Q6*Q7*Q8)^(1/6)</f>
        <v>7.1983091444000413</v>
      </c>
    </row>
    <row r="16" spans="1:17" s="19" customFormat="1" ht="24.75" hidden="1" customHeight="1" x14ac:dyDescent="0.25">
      <c r="A16" s="18" t="s">
        <v>13</v>
      </c>
      <c r="B16" s="18">
        <f>STDEV(B2:B9)</f>
        <v>8.8388347648318447E-2</v>
      </c>
      <c r="C16" s="18"/>
      <c r="D16" s="18"/>
      <c r="E16" s="18">
        <f>STDEV(E2:E9)</f>
        <v>0.30111400309042891</v>
      </c>
      <c r="F16" s="18"/>
      <c r="G16" s="18"/>
      <c r="H16" s="18">
        <f>STDEV(H2:H9)</f>
        <v>0.28765405810253597</v>
      </c>
      <c r="I16" s="18"/>
      <c r="J16" s="18"/>
      <c r="K16" s="18">
        <f>STDEV(K2:K9)</f>
        <v>1.0804884808006285</v>
      </c>
      <c r="L16" s="18"/>
      <c r="M16" s="18"/>
      <c r="N16" s="18">
        <f>STDEV(N2:N9)</f>
        <v>0.95513394722565736</v>
      </c>
      <c r="O16" s="18"/>
      <c r="P16" s="18"/>
      <c r="Q16" s="18">
        <f>STDEV(Q2:Q9)</f>
        <v>0.9261298890698737</v>
      </c>
    </row>
    <row r="17" spans="1:17" s="20" customFormat="1" hidden="1" x14ac:dyDescent="0.25">
      <c r="A17" s="21" t="s">
        <v>1</v>
      </c>
      <c r="B17" s="18">
        <f>AVERAGE(B2:B9)</f>
        <v>5.8187500000000005</v>
      </c>
      <c r="C17" s="18"/>
      <c r="D17" s="18"/>
      <c r="E17" s="18">
        <f>AVERAGE(E2:E9)</f>
        <v>5.8687499999999995</v>
      </c>
      <c r="F17" s="18"/>
      <c r="G17" s="18"/>
      <c r="H17" s="18">
        <f>AVERAGE(H2:H9)</f>
        <v>6.1494999999999997</v>
      </c>
      <c r="I17" s="18"/>
      <c r="J17" s="18"/>
      <c r="K17" s="18">
        <f>AVERAGE(K2:K9)</f>
        <v>6.7937500000000002</v>
      </c>
      <c r="L17" s="18"/>
      <c r="M17" s="18"/>
      <c r="N17" s="18">
        <f>AVERAGE(N2:N9)</f>
        <v>6.9935</v>
      </c>
      <c r="O17" s="18"/>
      <c r="P17" s="18"/>
      <c r="Q17" s="18">
        <f>AVERAGE(Q2:Q9)</f>
        <v>7.3309999999999995</v>
      </c>
    </row>
    <row r="18" spans="1:17" s="20" customFormat="1" hidden="1" x14ac:dyDescent="0.25">
      <c r="A18" s="18" t="s">
        <v>11</v>
      </c>
      <c r="B18" s="18">
        <f>B16/B17*100</f>
        <v>1.5190263827852792</v>
      </c>
      <c r="C18" s="18"/>
      <c r="D18" s="18"/>
      <c r="E18" s="18">
        <f>E16/E17*100</f>
        <v>5.1308030345546998</v>
      </c>
      <c r="F18" s="18"/>
      <c r="G18" s="18"/>
      <c r="H18" s="18">
        <f>H16/H17*100</f>
        <v>4.6776820571190498</v>
      </c>
      <c r="I18" s="18"/>
      <c r="J18" s="18"/>
      <c r="K18" s="18">
        <f>K16/K17*100</f>
        <v>15.904154271214402</v>
      </c>
      <c r="L18" s="18"/>
      <c r="M18" s="18"/>
      <c r="N18" s="18">
        <f>N16/N17*100</f>
        <v>13.65745259491896</v>
      </c>
      <c r="O18" s="18"/>
      <c r="P18" s="18"/>
      <c r="Q18" s="18">
        <f>Q16/Q17*100</f>
        <v>12.633063552992413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P2:Q9">
    <sortCondition descending="1" ref="Q1:Q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46296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5.85</v>
      </c>
      <c r="C3" s="39">
        <f>'SUMMARY OF RATES'!C3</f>
        <v>5.95</v>
      </c>
      <c r="D3" s="39">
        <f>'SUMMARY OF RATES'!D3</f>
        <v>6</v>
      </c>
      <c r="E3" s="60">
        <f>'SUMMARY OF RATES'!E3</f>
        <v>6.1</v>
      </c>
      <c r="F3" s="60">
        <f>'SUMMARY OF RATES'!F3</f>
        <v>6.3</v>
      </c>
      <c r="G3" s="60">
        <f>'SUMMARY OF RATES'!G3</f>
        <v>6.5</v>
      </c>
    </row>
    <row r="4" spans="1:8" ht="27" thickBot="1" x14ac:dyDescent="0.45">
      <c r="A4" s="43" t="s">
        <v>34</v>
      </c>
      <c r="B4" s="39">
        <f>'SUMMARY OF RATES'!B4</f>
        <v>5.85</v>
      </c>
      <c r="C4" s="39">
        <f>'SUMMARY OF RATES'!C4</f>
        <v>5.85</v>
      </c>
      <c r="D4" s="60">
        <f>'SUMMARY OF RATES'!D4</f>
        <v>5.9</v>
      </c>
      <c r="E4" s="39">
        <f>'SUMMARY OF RATES'!E4</f>
        <v>6.25</v>
      </c>
      <c r="F4" s="39">
        <f>'SUMMARY OF RATES'!F4</f>
        <v>6.45</v>
      </c>
      <c r="G4" s="39">
        <f>'SUMMARY OF RATES'!G4</f>
        <v>6.75</v>
      </c>
      <c r="H4" s="35"/>
    </row>
    <row r="5" spans="1:8" ht="27" thickBot="1" x14ac:dyDescent="0.45">
      <c r="A5" s="43" t="s">
        <v>35</v>
      </c>
      <c r="B5" s="39">
        <f>'SUMMARY OF RATES'!B5</f>
        <v>5.85</v>
      </c>
      <c r="C5" s="39">
        <f>'SUMMARY OF RATES'!C5</f>
        <v>6</v>
      </c>
      <c r="D5" s="39">
        <f>'SUMMARY OF RATES'!D5</f>
        <v>6.15</v>
      </c>
      <c r="E5" s="39">
        <f>'SUMMARY OF RATES'!E5</f>
        <v>6.5</v>
      </c>
      <c r="F5" s="39">
        <f>'SUMMARY OF RATES'!F5</f>
        <v>7.1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5.85</v>
      </c>
      <c r="C6" s="60">
        <f>'SUMMARY OF RATES'!C6</f>
        <v>5.25</v>
      </c>
      <c r="D6" s="39">
        <f>'SUMMARY OF RATES'!D6</f>
        <v>6.2460000000000004</v>
      </c>
      <c r="E6" s="39">
        <f>'SUMMARY OF RATES'!E6</f>
        <v>9.15</v>
      </c>
      <c r="F6" s="39">
        <f>'SUMMARY OF RATES'!F6</f>
        <v>8.548</v>
      </c>
      <c r="G6" s="39">
        <f>'SUMMARY OF RATES'!G6</f>
        <v>8.7479999999999993</v>
      </c>
    </row>
    <row r="7" spans="1:8" ht="27" thickBot="1" x14ac:dyDescent="0.45">
      <c r="A7" s="43" t="s">
        <v>42</v>
      </c>
      <c r="B7" s="39">
        <f>'SUMMARY OF RATES'!B7</f>
        <v>5.6</v>
      </c>
      <c r="C7" s="39">
        <f>'SUMMARY OF RATES'!C7</f>
        <v>5.65</v>
      </c>
      <c r="D7" s="39">
        <f>'SUMMARY OF RATES'!D7</f>
        <v>5.8</v>
      </c>
      <c r="E7" s="39">
        <f>'SUMMARY OF RATES'!E7</f>
        <v>6</v>
      </c>
      <c r="F7" s="39">
        <f>'SUMMARY OF RATES'!F7</f>
        <v>6.15</v>
      </c>
      <c r="G7" s="39">
        <f>'SUMMARY OF RATES'!G7</f>
        <v>7.35</v>
      </c>
    </row>
    <row r="8" spans="1:8" ht="27" thickBot="1" x14ac:dyDescent="0.45">
      <c r="A8" s="43" t="s">
        <v>37</v>
      </c>
      <c r="B8" s="39">
        <f>'SUMMARY OF RATES'!B8</f>
        <v>5.85</v>
      </c>
      <c r="C8" s="39">
        <f>'SUMMARY OF RATES'!C8</f>
        <v>6</v>
      </c>
      <c r="D8" s="39">
        <f>'SUMMARY OF RATES'!D8</f>
        <v>6.2</v>
      </c>
      <c r="E8" s="39">
        <f>'SUMMARY OF RATES'!E8</f>
        <v>6.35</v>
      </c>
      <c r="F8" s="39">
        <f>'SUMMARY OF RATES'!F8</f>
        <v>6.45</v>
      </c>
      <c r="G8" s="39">
        <f>'SUMMARY OF RATES'!G8</f>
        <v>6.55</v>
      </c>
    </row>
    <row r="9" spans="1:8" ht="27" thickBot="1" x14ac:dyDescent="0.45">
      <c r="A9" s="43" t="s">
        <v>52</v>
      </c>
      <c r="B9" s="39">
        <f>'SUMMARY OF RATES'!B9</f>
        <v>5.85</v>
      </c>
      <c r="C9" s="39">
        <f>'SUMMARY OF RATES'!C9</f>
        <v>6.25</v>
      </c>
      <c r="D9" s="39">
        <f>'SUMMARY OF RATES'!D9</f>
        <v>6.75</v>
      </c>
      <c r="E9" s="39">
        <f>'SUMMARY OF RATES'!E9</f>
        <v>7.65</v>
      </c>
      <c r="F9" s="39">
        <f>'SUMMARY OF RATES'!F9</f>
        <v>8.4</v>
      </c>
      <c r="G9" s="39">
        <f>'SUMMARY OF RATES'!G9</f>
        <v>8.75</v>
      </c>
    </row>
    <row r="10" spans="1:8" ht="27" thickBot="1" x14ac:dyDescent="0.45">
      <c r="A10" s="43" t="s">
        <v>38</v>
      </c>
      <c r="B10" s="39">
        <f>'SUMMARY OF RATES'!B10</f>
        <v>5.85</v>
      </c>
      <c r="C10" s="39">
        <f>'SUMMARY OF RATES'!C10</f>
        <v>6</v>
      </c>
      <c r="D10" s="39">
        <f>'SUMMARY OF RATES'!D10</f>
        <v>6.15</v>
      </c>
      <c r="E10" s="39">
        <f>'SUMMARY OF RATES'!E10</f>
        <v>6.35</v>
      </c>
      <c r="F10" s="39">
        <f>'SUMMARY OF RATES'!F10</f>
        <v>6.55</v>
      </c>
      <c r="G10" s="39">
        <f>'SUMMARY OF RATES'!G10</f>
        <v>6.75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5.8500000000000005</v>
      </c>
      <c r="C12" s="29">
        <f>CALCULATIONS!E13</f>
        <v>5.9083333333333323</v>
      </c>
      <c r="D12" s="29">
        <f>CALCULATIONS!H13</f>
        <v>6.1076666666666668</v>
      </c>
      <c r="E12" s="29">
        <f>CALCULATIONS!K13</f>
        <v>6.5333333333333341</v>
      </c>
      <c r="F12" s="29">
        <f>CALCULATIONS!N13</f>
        <v>6.875</v>
      </c>
      <c r="G12" s="29">
        <f>CALCULATIONS!Q13</f>
        <v>7.2329999999999997</v>
      </c>
    </row>
    <row r="13" spans="1:8" s="5" customFormat="1" ht="27" thickBot="1" x14ac:dyDescent="0.45">
      <c r="A13" s="45" t="s">
        <v>39</v>
      </c>
      <c r="B13" s="30">
        <f>CALCULATIONS!B18</f>
        <v>1.5190263827852792</v>
      </c>
      <c r="C13" s="30">
        <f>CALCULATIONS!E18</f>
        <v>5.1308030345546998</v>
      </c>
      <c r="D13" s="30">
        <f>CALCULATIONS!H18</f>
        <v>4.6776820571190498</v>
      </c>
      <c r="E13" s="30">
        <f>CALCULATIONS!K18</f>
        <v>15.904154271214402</v>
      </c>
      <c r="F13" s="30">
        <f>CALCULATIONS!N18</f>
        <v>13.65745259491896</v>
      </c>
      <c r="G13" s="30">
        <f>CALCULATIONS!Q18</f>
        <v>12.633063552992413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5.85</v>
      </c>
      <c r="C33" s="49">
        <f ca="1">CELL("contents",CALCULATIONS!$E$2)</f>
        <v>6.25</v>
      </c>
      <c r="D33" s="49">
        <f ca="1">CELL("contents",CALCULATIONS!$H$2)</f>
        <v>6.75</v>
      </c>
      <c r="E33" s="49">
        <f ca="1">CELL("contents",CALCULATIONS!$K$2)</f>
        <v>9.15</v>
      </c>
      <c r="F33" s="49">
        <f ca="1">CELL("contents",CALCULATIONS!N2)</f>
        <v>8.548</v>
      </c>
      <c r="G33" s="49">
        <f ca="1">CELL("contents",CALCULATIONS!Q2)</f>
        <v>8.75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5.85</v>
      </c>
      <c r="C36" s="51">
        <f ca="1">CELL("contents",CALCULATIONS!$E$8)</f>
        <v>5.65</v>
      </c>
      <c r="D36" s="51">
        <f ca="1">CELL("contents",CALCULATIONS!$H$8)</f>
        <v>5.9</v>
      </c>
      <c r="E36" s="51">
        <f ca="1">CELL("contents",CALCULATIONS!$K$9)</f>
        <v>6</v>
      </c>
      <c r="F36" s="51">
        <f ca="1">CELL("contents",CALCULATIONS!$N$8)</f>
        <v>6.3</v>
      </c>
      <c r="G36" s="51">
        <f ca="1">CELL("contents",CALCULATIONS!$Q$8)</f>
        <v>6.55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K6" sqref="K6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9" ht="47.25" customHeight="1" thickBot="1" x14ac:dyDescent="0.25">
      <c r="A1" s="61">
        <v>46296</v>
      </c>
      <c r="B1" s="62"/>
      <c r="C1" s="62"/>
      <c r="D1" s="62"/>
      <c r="E1" s="62"/>
      <c r="F1" s="62"/>
      <c r="G1" s="63"/>
    </row>
    <row r="2" spans="1:9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9" ht="23.25" customHeight="1" thickBot="1" x14ac:dyDescent="0.4">
      <c r="A3" s="26" t="s">
        <v>54</v>
      </c>
      <c r="B3" s="39">
        <v>5.85</v>
      </c>
      <c r="C3" s="39">
        <v>5.95</v>
      </c>
      <c r="D3" s="39">
        <v>6</v>
      </c>
      <c r="E3" s="60">
        <v>6.1</v>
      </c>
      <c r="F3" s="60">
        <v>6.3</v>
      </c>
      <c r="G3" s="60">
        <v>6.5</v>
      </c>
      <c r="I3" s="71"/>
    </row>
    <row r="4" spans="1:9" ht="24" thickBot="1" x14ac:dyDescent="0.4">
      <c r="A4" s="27" t="s">
        <v>55</v>
      </c>
      <c r="B4" s="39">
        <v>5.85</v>
      </c>
      <c r="C4" s="39">
        <v>5.85</v>
      </c>
      <c r="D4" s="60">
        <v>5.9</v>
      </c>
      <c r="E4" s="39">
        <v>6.25</v>
      </c>
      <c r="F4" s="39">
        <v>6.45</v>
      </c>
      <c r="G4" s="39">
        <v>6.75</v>
      </c>
      <c r="H4" s="35"/>
      <c r="I4" s="71"/>
    </row>
    <row r="5" spans="1:9" ht="24" thickBot="1" x14ac:dyDescent="0.4">
      <c r="A5" s="27" t="s">
        <v>16</v>
      </c>
      <c r="B5" s="39">
        <v>5.85</v>
      </c>
      <c r="C5" s="39">
        <v>6</v>
      </c>
      <c r="D5" s="39">
        <v>6.15</v>
      </c>
      <c r="E5" s="39">
        <v>6.5</v>
      </c>
      <c r="F5" s="39">
        <v>7.1</v>
      </c>
      <c r="G5" s="39">
        <v>7.25</v>
      </c>
      <c r="I5" s="71"/>
    </row>
    <row r="6" spans="1:9" ht="23.25" customHeight="1" thickBot="1" x14ac:dyDescent="0.4">
      <c r="A6" s="27" t="s">
        <v>47</v>
      </c>
      <c r="B6" s="39">
        <v>5.85</v>
      </c>
      <c r="C6" s="60">
        <v>5.25</v>
      </c>
      <c r="D6" s="39">
        <v>6.2460000000000004</v>
      </c>
      <c r="E6" s="39">
        <v>9.15</v>
      </c>
      <c r="F6" s="39">
        <v>8.548</v>
      </c>
      <c r="G6" s="39">
        <v>8.7479999999999993</v>
      </c>
      <c r="I6" s="71"/>
    </row>
    <row r="7" spans="1:9" ht="24" thickBot="1" x14ac:dyDescent="0.4">
      <c r="A7" s="27" t="s">
        <v>41</v>
      </c>
      <c r="B7" s="39">
        <v>5.6</v>
      </c>
      <c r="C7" s="39">
        <v>5.65</v>
      </c>
      <c r="D7" s="39">
        <v>5.8</v>
      </c>
      <c r="E7" s="39">
        <v>6</v>
      </c>
      <c r="F7" s="39">
        <v>6.15</v>
      </c>
      <c r="G7" s="39">
        <v>7.35</v>
      </c>
      <c r="I7" s="71"/>
    </row>
    <row r="8" spans="1:9" ht="24" customHeight="1" thickBot="1" x14ac:dyDescent="0.4">
      <c r="A8" s="27" t="s">
        <v>17</v>
      </c>
      <c r="B8" s="39">
        <v>5.85</v>
      </c>
      <c r="C8" s="39">
        <v>6</v>
      </c>
      <c r="D8" s="39">
        <v>6.2</v>
      </c>
      <c r="E8" s="39">
        <v>6.35</v>
      </c>
      <c r="F8" s="39">
        <v>6.45</v>
      </c>
      <c r="G8" s="39">
        <v>6.55</v>
      </c>
      <c r="I8" s="71"/>
    </row>
    <row r="9" spans="1:9" ht="24" thickBot="1" x14ac:dyDescent="0.4">
      <c r="A9" s="27" t="s">
        <v>53</v>
      </c>
      <c r="B9" s="39">
        <v>5.85</v>
      </c>
      <c r="C9" s="39">
        <v>6.25</v>
      </c>
      <c r="D9" s="39">
        <v>6.75</v>
      </c>
      <c r="E9" s="39">
        <v>7.65</v>
      </c>
      <c r="F9" s="39">
        <v>8.4</v>
      </c>
      <c r="G9" s="39">
        <v>8.75</v>
      </c>
      <c r="I9" s="71"/>
    </row>
    <row r="10" spans="1:9" ht="23.25" customHeight="1" thickBot="1" x14ac:dyDescent="0.4">
      <c r="A10" s="27" t="s">
        <v>18</v>
      </c>
      <c r="B10" s="39">
        <v>5.85</v>
      </c>
      <c r="C10" s="39">
        <v>6</v>
      </c>
      <c r="D10" s="39">
        <v>6.15</v>
      </c>
      <c r="E10" s="39">
        <v>6.35</v>
      </c>
      <c r="F10" s="39">
        <v>6.55</v>
      </c>
      <c r="G10" s="39">
        <v>6.75</v>
      </c>
      <c r="I10" s="71"/>
    </row>
    <row r="11" spans="1:9" ht="23.25" x14ac:dyDescent="0.35">
      <c r="A11" s="57"/>
      <c r="B11" s="57"/>
      <c r="C11" s="57"/>
      <c r="D11" s="58"/>
      <c r="E11" s="57"/>
      <c r="F11" s="57"/>
      <c r="G11" s="57"/>
    </row>
    <row r="12" spans="1:9" ht="13.5" thickBot="1" x14ac:dyDescent="0.25">
      <c r="D12" s="1"/>
      <c r="E12" s="47"/>
    </row>
    <row r="13" spans="1:9" s="2" customFormat="1" ht="34.5" thickBot="1" x14ac:dyDescent="0.45">
      <c r="A13" s="28" t="s">
        <v>24</v>
      </c>
      <c r="B13" s="29">
        <f>CALCULATIONS!B13</f>
        <v>5.8500000000000005</v>
      </c>
      <c r="C13" s="29">
        <f>CALCULATIONS!E13</f>
        <v>5.9083333333333323</v>
      </c>
      <c r="D13" s="29">
        <f>CALCULATIONS!H13</f>
        <v>6.1076666666666668</v>
      </c>
      <c r="E13" s="29">
        <f>CALCULATIONS!K13</f>
        <v>6.5333333333333341</v>
      </c>
      <c r="F13" s="29">
        <f>CALCULATIONS!N13</f>
        <v>6.875</v>
      </c>
      <c r="G13" s="29">
        <f>CALCULATIONS!Q13</f>
        <v>7.2329999999999997</v>
      </c>
    </row>
    <row r="14" spans="1:9" s="5" customFormat="1" ht="27" thickBot="1" x14ac:dyDescent="0.45">
      <c r="A14" s="30" t="s">
        <v>25</v>
      </c>
      <c r="B14" s="30">
        <f>CALCULATIONS!B18</f>
        <v>1.5190263827852792</v>
      </c>
      <c r="C14" s="30">
        <f>CALCULATIONS!E18</f>
        <v>5.1308030345546998</v>
      </c>
      <c r="D14" s="30">
        <f>CALCULATIONS!H18</f>
        <v>4.6776820571190498</v>
      </c>
      <c r="E14" s="30">
        <f>CALCULATIONS!K18</f>
        <v>15.904154271214402</v>
      </c>
      <c r="F14" s="30">
        <f>CALCULATIONS!N18</f>
        <v>13.65745259491896</v>
      </c>
      <c r="G14" s="30">
        <f>CALCULATIONS!Q18</f>
        <v>12.633063552992413</v>
      </c>
    </row>
    <row r="16" spans="1:9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5.85</v>
      </c>
      <c r="C33" s="49">
        <f>CALCULATIONS!E2</f>
        <v>6.25</v>
      </c>
      <c r="D33" s="49">
        <f>CALCULATIONS!H2</f>
        <v>6.75</v>
      </c>
      <c r="E33" s="49">
        <f ca="1">CELL("contents",CALCULATIONS!$K$2)</f>
        <v>9.15</v>
      </c>
      <c r="F33" s="49">
        <f>CALCULATIONS!N2</f>
        <v>8.548</v>
      </c>
      <c r="G33" s="49">
        <f>CALCULATIONS!Q2</f>
        <v>8.75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5.6</v>
      </c>
      <c r="C36" s="51">
        <f ca="1">CELL("contents",CALCULATIONS!$E$9)</f>
        <v>5.25</v>
      </c>
      <c r="D36" s="51">
        <f ca="1">CELL("contents",CALCULATIONS!$H$9)</f>
        <v>5.8</v>
      </c>
      <c r="E36" s="51">
        <f ca="1">CELL("contents",CALCULATIONS!$K$9)</f>
        <v>6</v>
      </c>
      <c r="F36" s="51">
        <f ca="1">CELL("contents",CALCULATIONS!$N$9)</f>
        <v>6.15</v>
      </c>
      <c r="G36" s="51">
        <f ca="1">CELL("contents",CALCULATIONS!$Q$9)</f>
        <v>6.5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sultan ammari</cp:lastModifiedBy>
  <cp:lastPrinted>2026-03-31T11:14:10Z</cp:lastPrinted>
  <dcterms:created xsi:type="dcterms:W3CDTF">2005-06-25T10:40:41Z</dcterms:created>
  <dcterms:modified xsi:type="dcterms:W3CDTF">2026-10-01T08:56:14Z</dcterms:modified>
</cp:coreProperties>
</file>